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30" yWindow="420" windowWidth="24480" windowHeight="10545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сайт'!$A$1:$Q$28</definedName>
    <definedName name="Чусовитина">#REF!</definedName>
  </definedNames>
  <calcPr calcId="125725" calcOnSave="0"/>
</workbook>
</file>

<file path=xl/calcChain.xml><?xml version="1.0" encoding="utf-8"?>
<calcChain xmlns="http://schemas.openxmlformats.org/spreadsheetml/2006/main">
  <c r="M25" i="25"/>
  <c r="N24"/>
  <c r="N27" s="1"/>
  <c r="M24"/>
  <c r="M27" s="1"/>
  <c r="N23"/>
  <c r="M23"/>
  <c r="I16" l="1"/>
</calcChain>
</file>

<file path=xl/sharedStrings.xml><?xml version="1.0" encoding="utf-8"?>
<sst xmlns="http://schemas.openxmlformats.org/spreadsheetml/2006/main" count="100" uniqueCount="58">
  <si>
    <t>нет</t>
  </si>
  <si>
    <t>до полного исполнения обязательств</t>
  </si>
  <si>
    <t>да</t>
  </si>
  <si>
    <t>Субъект малого или среднего предпринимательства</t>
  </si>
  <si>
    <t>поставка почтовых конвертов формата С5, С6, С4, Е65, евро</t>
  </si>
  <si>
    <t>брендирование и поставка текстильной продукции</t>
  </si>
  <si>
    <t xml:space="preserve">демонтаж и монтаж металлических стеллажей </t>
  </si>
  <si>
    <t>строительно-монтажные работы</t>
  </si>
  <si>
    <t>строительно-монтажные работы по монтажу системы вентиляции ПВ1</t>
  </si>
  <si>
    <t>строительно-монтажные работы по монтажу системы вентиляции В2, ПД1</t>
  </si>
  <si>
    <t>строительно-монтажные работы системы отопления, канализации, водоснабжения, вентиляции</t>
  </si>
  <si>
    <t>строительно-монтажные работы по монтажу клапанов и шумоглушителя в системем вентиляции</t>
  </si>
  <si>
    <t>покупка мебели</t>
  </si>
  <si>
    <t>Наименование</t>
  </si>
  <si>
    <t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</si>
  <si>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Сумма закупок у ед. поставщика</t>
  </si>
  <si>
    <t>Сумма закупок больше 100 тыс. руб.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</si>
  <si>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</t>
  </si>
  <si>
    <t xml:space="preserve">Сумма закупок ВСЕГО </t>
  </si>
  <si>
    <t>Сумма</t>
  </si>
  <si>
    <t>-</t>
  </si>
  <si>
    <t>ИП Сапегин В.В. 860105648720, г.ХМ, ул. Ледовая д.19 кв.93</t>
  </si>
  <si>
    <t>поставка хоз товаров</t>
  </si>
  <si>
    <t>Евро-офис ООО, 8602202513, Сургут ул. Островского д.26 кв.3</t>
  </si>
  <si>
    <t>Климат Сервис ООО, 8601045963, Юридический адрес: 628007, Россия, Тюменская область, ХМАО – Югра, г. Ханты-Мансийск, ул. Доронина, 8/24 Почтовый адрес: 628007, Россия, Тюменская область, ХМАО – Югра, г. Ханты-Мансийск, а/я 201 Фактический адрес: 628007, Россия,  ХМАО – Югра, г. Ханты-Мансийск,Тюменская область, пер. Рабочий, д. 3 -</t>
  </si>
  <si>
    <t>Терминал ООО, 8618001957, 628011,г.Ханты-Мансийск, ул. Калинина д.25, пом.1003</t>
  </si>
  <si>
    <t>Филюк С.А., 860103648347, г. Ханты-Мансийск, ул. Пионерская д.48, кв.21</t>
  </si>
  <si>
    <t>Дива ЗАО, 8602052032, Юридический адрес: 628415, Россия, г. Сургут, ХМАО-Югра, ул. Чехова, д.12, кв. 110 Почтовый адрес: 628011, Россия, г. Ханты-Мансийск, ХМАО-Югра, ул. Мира, 151а</t>
  </si>
  <si>
    <t>Ждан Е.С., 861402627139, 628114 Ханты-Мансийский автономный округ – Югра, Октябрьский район, п. Карымкары,  ул. Горная, 4/1</t>
  </si>
  <si>
    <t>Киселева О.В., 667305216227, г. Екатеринбург, ул. Стачек, д.61, кв.70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</si>
  <si>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</si>
  <si>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</si>
  <si>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</si>
  <si>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</si>
  <si>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</si>
  <si>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</si>
  <si>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</si>
  <si>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</si>
  <si>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</si>
  <si>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</si>
  <si>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</si>
  <si>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</si>
  <si>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</si>
  <si>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</si>
  <si>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</si>
  <si>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</si>
  <si>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</si>
  <si>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</si>
  <si>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открытый конкурс</t>
  </si>
  <si>
    <t>ед. поставщик</t>
  </si>
  <si>
    <t>Прагматика ООО3, 6685136716, Ю/а: 620026, г. Екатеринбург, ул. Розы Люксембург, д. 62Б, пом.56 Ф/а: тот же</t>
  </si>
  <si>
    <t>Реестр действующих договоров заключенных в период с 01.01.2019 по 28.02.2019</t>
  </si>
  <si>
    <t>договоро транспортной экспедиции</t>
  </si>
  <si>
    <t>ООО "Кашалот" транспортная компания, ИНН 6679113421, КПП 667901001, г. Екатеринбург 620085, ул. 8 марта, 212, офис 317</t>
  </si>
  <si>
    <t>оказание услуг связи</t>
  </si>
  <si>
    <t>неопределенный срок</t>
  </si>
  <si>
    <t>ПАО Мегафон</t>
  </si>
  <si>
    <t>Количество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</si>
</sst>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33">
    <xf numFmtId="0" fontId="0" fillId="0" borderId="0" xfId="0"/>
    <xf numFmtId="14" fontId="3" fillId="0" borderId="1" xfId="0" applyNumberFormat="1" applyFon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right" vertical="center" wrapText="1" shrinkToFit="1"/>
    </xf>
    <xf numFmtId="0" fontId="3" fillId="0" borderId="1" xfId="0" applyNumberFormat="1" applyFont="1" applyBorder="1" applyAlignment="1">
      <alignment horizontal="righ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center" vertical="center" wrapText="1"/>
    </xf>
    <xf numFmtId="4" fontId="29" fillId="25" borderId="1" xfId="0" applyNumberFormat="1" applyFont="1" applyFill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 shrinkToFit="1"/>
    </xf>
    <xf numFmtId="0" fontId="29" fillId="25" borderId="1" xfId="0" applyFont="1" applyFill="1" applyBorder="1" applyAlignment="1">
      <alignment horizontal="center" vertical="center" wrapText="1" shrinkToFit="1"/>
    </xf>
    <xf numFmtId="3" fontId="29" fillId="0" borderId="1" xfId="0" applyNumberFormat="1" applyFont="1" applyBorder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 shrinkToFit="1"/>
    </xf>
    <xf numFmtId="4" fontId="29" fillId="0" borderId="1" xfId="0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49" fontId="29" fillId="0" borderId="1" xfId="0" applyNumberFormat="1" applyFont="1" applyFill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25" borderId="2" xfId="0" applyFont="1" applyFill="1" applyBorder="1" applyAlignment="1">
      <alignment horizontal="center" vertical="center" wrapText="1"/>
    </xf>
    <xf numFmtId="0" fontId="29" fillId="25" borderId="13" xfId="0" applyFont="1" applyFill="1" applyBorder="1" applyAlignment="1">
      <alignment horizontal="center" vertical="center" wrapText="1"/>
    </xf>
    <xf numFmtId="0" fontId="29" fillId="25" borderId="3" xfId="0" applyFont="1" applyFill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069;&#1082;&#1086;&#1085;&#1086;&#1084;&#1080;&#1095;&#1077;&#1089;&#1082;&#1080;&#1081;%20&#1054;&#1090;&#1076;&#1077;&#1083;/&#1047;&#1040;&#1050;&#1059;&#1055;&#1050;&#1048;/2_&#1045;&#1078;&#1077;&#1084;&#1077;&#1089;&#1103;&#1095;&#1085;&#1099;&#1077;%20&#1086;&#1090;&#1095;&#1077;&#1090;&#1099;/2019%20&#1075;/&#1060;&#1077;&#1074;&#1088;&#107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"/>
      <sheetName val="TDSheet"/>
    </sheetNames>
    <sheetDataSet>
      <sheetData sheetId="0"/>
      <sheetData sheetId="1">
        <row r="51">
          <cell r="B51">
            <v>34</v>
          </cell>
          <cell r="C51">
            <v>403757.6</v>
          </cell>
        </row>
        <row r="55">
          <cell r="B55">
            <v>48</v>
          </cell>
          <cell r="C55">
            <v>561529.46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7"/>
  <sheetViews>
    <sheetView tabSelected="1" view="pageBreakPreview" zoomScale="70" zoomScaleNormal="55" zoomScaleSheetLayoutView="70" workbookViewId="0">
      <selection activeCell="K10" sqref="K10"/>
    </sheetView>
  </sheetViews>
  <sheetFormatPr defaultColWidth="8.85546875" defaultRowHeight="12.75"/>
  <cols>
    <col min="1" max="1" width="4.140625" style="6" customWidth="1"/>
    <col min="2" max="2" width="3.28515625" style="6" customWidth="1"/>
    <col min="3" max="3" width="7.28515625" style="6" customWidth="1"/>
    <col min="4" max="4" width="11.7109375" style="6" customWidth="1"/>
    <col min="5" max="5" width="9.7109375" style="6" bestFit="1" customWidth="1"/>
    <col min="6" max="6" width="13.42578125" style="6" customWidth="1"/>
    <col min="7" max="7" width="21" style="6" customWidth="1"/>
    <col min="8" max="8" width="13.42578125" style="14" customWidth="1"/>
    <col min="9" max="9" width="13.28515625" style="14" customWidth="1"/>
    <col min="10" max="10" width="13.5703125" style="6" customWidth="1"/>
    <col min="11" max="11" width="42.140625" style="6" customWidth="1"/>
    <col min="12" max="12" width="8.85546875" style="6"/>
    <col min="13" max="13" width="16.7109375" style="6" customWidth="1"/>
    <col min="14" max="14" width="11.85546875" style="6" customWidth="1"/>
    <col min="15" max="16" width="8.85546875" style="6"/>
    <col min="17" max="17" width="16.5703125" style="6" customWidth="1"/>
    <col min="18" max="16384" width="8.85546875" style="6"/>
  </cols>
  <sheetData>
    <row r="1" spans="2:17" ht="31.9" customHeight="1">
      <c r="F1" s="29" t="s">
        <v>51</v>
      </c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2:17">
      <c r="B2" s="24" t="s">
        <v>31</v>
      </c>
      <c r="C2" s="24" t="s">
        <v>32</v>
      </c>
      <c r="D2" s="24"/>
      <c r="E2" s="24"/>
      <c r="F2" s="24"/>
      <c r="G2" s="24" t="s">
        <v>33</v>
      </c>
      <c r="H2" s="24"/>
      <c r="I2" s="24"/>
      <c r="J2" s="24"/>
      <c r="K2" s="24"/>
      <c r="L2" s="24" t="s">
        <v>34</v>
      </c>
      <c r="M2" s="24" t="s">
        <v>35</v>
      </c>
      <c r="N2" s="24"/>
      <c r="O2" s="24"/>
      <c r="P2" s="24"/>
      <c r="Q2" s="24" t="s">
        <v>46</v>
      </c>
    </row>
    <row r="3" spans="2:17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ht="28.15" customHeight="1">
      <c r="B4" s="24"/>
      <c r="C4" s="24" t="s">
        <v>36</v>
      </c>
      <c r="D4" s="24" t="s">
        <v>37</v>
      </c>
      <c r="E4" s="24" t="s">
        <v>38</v>
      </c>
      <c r="F4" s="24" t="s">
        <v>39</v>
      </c>
      <c r="G4" s="24" t="s">
        <v>30</v>
      </c>
      <c r="H4" s="30" t="s">
        <v>3</v>
      </c>
      <c r="I4" s="25" t="s">
        <v>40</v>
      </c>
      <c r="J4" s="24" t="s">
        <v>41</v>
      </c>
      <c r="K4" s="24" t="s">
        <v>42</v>
      </c>
      <c r="L4" s="24"/>
      <c r="M4" s="26" t="s">
        <v>47</v>
      </c>
      <c r="N4" s="24" t="s">
        <v>43</v>
      </c>
      <c r="O4" s="24" t="s">
        <v>44</v>
      </c>
      <c r="P4" s="24" t="s">
        <v>45</v>
      </c>
      <c r="Q4" s="24"/>
    </row>
    <row r="5" spans="2:17" ht="27" customHeight="1">
      <c r="B5" s="24"/>
      <c r="C5" s="24"/>
      <c r="D5" s="24"/>
      <c r="E5" s="24"/>
      <c r="F5" s="24"/>
      <c r="G5" s="24"/>
      <c r="H5" s="31"/>
      <c r="I5" s="25"/>
      <c r="J5" s="24"/>
      <c r="K5" s="24"/>
      <c r="L5" s="24"/>
      <c r="M5" s="27"/>
      <c r="N5" s="24"/>
      <c r="O5" s="24"/>
      <c r="P5" s="24"/>
      <c r="Q5" s="24"/>
    </row>
    <row r="6" spans="2:17" ht="25.9" customHeight="1">
      <c r="B6" s="24"/>
      <c r="C6" s="24"/>
      <c r="D6" s="24"/>
      <c r="E6" s="24"/>
      <c r="F6" s="24"/>
      <c r="G6" s="24"/>
      <c r="H6" s="32"/>
      <c r="I6" s="25"/>
      <c r="J6" s="24"/>
      <c r="K6" s="24"/>
      <c r="L6" s="24"/>
      <c r="M6" s="28"/>
      <c r="N6" s="24"/>
      <c r="O6" s="24"/>
      <c r="P6" s="24"/>
      <c r="Q6" s="24"/>
    </row>
    <row r="7" spans="2:17" ht="38.25">
      <c r="B7" s="8">
        <v>1</v>
      </c>
      <c r="C7" s="7">
        <v>62</v>
      </c>
      <c r="D7" s="8"/>
      <c r="E7" s="8"/>
      <c r="F7" s="8" t="s">
        <v>49</v>
      </c>
      <c r="G7" s="8" t="s">
        <v>4</v>
      </c>
      <c r="H7" s="9" t="s">
        <v>2</v>
      </c>
      <c r="I7" s="10">
        <v>499000</v>
      </c>
      <c r="J7" s="1">
        <v>43830</v>
      </c>
      <c r="K7" s="23" t="s">
        <v>25</v>
      </c>
      <c r="L7" s="8"/>
      <c r="M7" s="8"/>
      <c r="N7" s="8"/>
      <c r="O7" s="8"/>
      <c r="P7" s="8"/>
      <c r="Q7" s="8"/>
    </row>
    <row r="8" spans="2:17" ht="42.6" customHeight="1">
      <c r="B8" s="8">
        <v>2</v>
      </c>
      <c r="C8" s="7" t="s">
        <v>20</v>
      </c>
      <c r="D8" s="8"/>
      <c r="E8" s="8"/>
      <c r="F8" s="8" t="s">
        <v>49</v>
      </c>
      <c r="G8" s="8" t="s">
        <v>5</v>
      </c>
      <c r="H8" s="9" t="s">
        <v>2</v>
      </c>
      <c r="I8" s="10">
        <v>71890</v>
      </c>
      <c r="J8" s="1" t="s">
        <v>1</v>
      </c>
      <c r="K8" s="23" t="s">
        <v>50</v>
      </c>
      <c r="L8" s="8"/>
      <c r="M8" s="8"/>
      <c r="N8" s="8"/>
      <c r="O8" s="8"/>
      <c r="P8" s="8"/>
      <c r="Q8" s="8"/>
    </row>
    <row r="9" spans="2:17" ht="102">
      <c r="B9" s="8">
        <v>3</v>
      </c>
      <c r="C9" s="7">
        <v>86</v>
      </c>
      <c r="D9" s="8"/>
      <c r="E9" s="8"/>
      <c r="F9" s="8" t="s">
        <v>49</v>
      </c>
      <c r="G9" s="11" t="s">
        <v>8</v>
      </c>
      <c r="H9" s="9" t="s">
        <v>2</v>
      </c>
      <c r="I9" s="10">
        <v>499618.89</v>
      </c>
      <c r="J9" s="1" t="s">
        <v>1</v>
      </c>
      <c r="K9" s="19" t="s">
        <v>24</v>
      </c>
      <c r="L9" s="8"/>
      <c r="M9" s="8"/>
      <c r="N9" s="8"/>
      <c r="O9" s="8"/>
      <c r="P9" s="8"/>
      <c r="Q9" s="8"/>
    </row>
    <row r="10" spans="2:17" ht="102">
      <c r="B10" s="8">
        <v>4</v>
      </c>
      <c r="C10" s="7">
        <v>85</v>
      </c>
      <c r="D10" s="8"/>
      <c r="E10" s="8"/>
      <c r="F10" s="8" t="s">
        <v>49</v>
      </c>
      <c r="G10" s="11" t="s">
        <v>9</v>
      </c>
      <c r="H10" s="9" t="s">
        <v>2</v>
      </c>
      <c r="I10" s="10">
        <v>495978.93</v>
      </c>
      <c r="J10" s="1" t="s">
        <v>1</v>
      </c>
      <c r="K10" s="19" t="s">
        <v>24</v>
      </c>
      <c r="L10" s="8"/>
      <c r="M10" s="8"/>
      <c r="N10" s="8"/>
      <c r="O10" s="8"/>
      <c r="P10" s="8"/>
      <c r="Q10" s="8"/>
    </row>
    <row r="11" spans="2:17" ht="102">
      <c r="B11" s="8">
        <v>5</v>
      </c>
      <c r="C11" s="7">
        <v>87</v>
      </c>
      <c r="D11" s="8"/>
      <c r="E11" s="8"/>
      <c r="F11" s="8" t="s">
        <v>49</v>
      </c>
      <c r="G11" s="11" t="s">
        <v>10</v>
      </c>
      <c r="H11" s="9" t="s">
        <v>2</v>
      </c>
      <c r="I11" s="10">
        <v>499352.33</v>
      </c>
      <c r="J11" s="1" t="s">
        <v>1</v>
      </c>
      <c r="K11" s="19" t="s">
        <v>24</v>
      </c>
      <c r="L11" s="8"/>
      <c r="M11" s="8"/>
      <c r="N11" s="8"/>
      <c r="O11" s="8"/>
      <c r="P11" s="8"/>
      <c r="Q11" s="8"/>
    </row>
    <row r="12" spans="2:17" ht="102">
      <c r="B12" s="8">
        <v>6</v>
      </c>
      <c r="C12" s="7" t="s">
        <v>20</v>
      </c>
      <c r="E12" s="8"/>
      <c r="F12" s="8" t="s">
        <v>49</v>
      </c>
      <c r="G12" s="11" t="s">
        <v>11</v>
      </c>
      <c r="H12" s="9" t="s">
        <v>2</v>
      </c>
      <c r="I12" s="10">
        <v>95078.85</v>
      </c>
      <c r="J12" s="1" t="s">
        <v>1</v>
      </c>
      <c r="K12" s="19" t="s">
        <v>24</v>
      </c>
      <c r="L12" s="8"/>
      <c r="M12" s="8"/>
      <c r="N12" s="8"/>
      <c r="O12" s="8"/>
      <c r="P12" s="8"/>
      <c r="Q12" s="8"/>
    </row>
    <row r="13" spans="2:17" ht="63.75">
      <c r="B13" s="8">
        <v>7</v>
      </c>
      <c r="C13" s="7" t="s">
        <v>20</v>
      </c>
      <c r="D13" s="8">
        <v>31807234092</v>
      </c>
      <c r="E13" s="13">
        <v>6897000</v>
      </c>
      <c r="F13" s="8" t="s">
        <v>48</v>
      </c>
      <c r="G13" s="8" t="s">
        <v>7</v>
      </c>
      <c r="H13" s="9" t="s">
        <v>2</v>
      </c>
      <c r="I13" s="10">
        <v>5905246.2000000002</v>
      </c>
      <c r="J13" s="1">
        <v>43565</v>
      </c>
      <c r="K13" s="23" t="s">
        <v>27</v>
      </c>
      <c r="L13" s="8"/>
      <c r="M13" s="8"/>
      <c r="N13" s="8"/>
      <c r="O13" s="8"/>
      <c r="P13" s="8"/>
      <c r="Q13" s="8"/>
    </row>
    <row r="14" spans="2:17" ht="42.6" customHeight="1">
      <c r="B14" s="8">
        <v>8</v>
      </c>
      <c r="C14" s="7" t="s">
        <v>20</v>
      </c>
      <c r="D14" s="8"/>
      <c r="E14" s="8"/>
      <c r="F14" s="8" t="s">
        <v>49</v>
      </c>
      <c r="G14" s="8" t="s">
        <v>6</v>
      </c>
      <c r="H14" s="9" t="s">
        <v>0</v>
      </c>
      <c r="I14" s="10">
        <v>20000</v>
      </c>
      <c r="J14" s="1" t="s">
        <v>1</v>
      </c>
      <c r="K14" s="23" t="s">
        <v>26</v>
      </c>
      <c r="L14" s="8"/>
      <c r="M14" s="8"/>
      <c r="N14" s="8"/>
      <c r="O14" s="8"/>
      <c r="P14" s="8"/>
      <c r="Q14" s="8"/>
    </row>
    <row r="15" spans="2:17" ht="25.5">
      <c r="B15" s="8">
        <v>9</v>
      </c>
      <c r="C15" s="7" t="s">
        <v>20</v>
      </c>
      <c r="D15" s="8"/>
      <c r="E15" s="13"/>
      <c r="F15" s="8" t="s">
        <v>49</v>
      </c>
      <c r="G15" s="8" t="s">
        <v>12</v>
      </c>
      <c r="H15" s="12" t="s">
        <v>2</v>
      </c>
      <c r="I15" s="10">
        <v>76100</v>
      </c>
      <c r="J15" s="2">
        <v>43830</v>
      </c>
      <c r="K15" s="23" t="s">
        <v>23</v>
      </c>
      <c r="L15" s="8"/>
      <c r="M15" s="8"/>
      <c r="N15" s="8"/>
      <c r="O15" s="8"/>
      <c r="P15" s="8"/>
      <c r="Q15" s="8"/>
    </row>
    <row r="16" spans="2:17" ht="51">
      <c r="B16" s="8">
        <v>10</v>
      </c>
      <c r="C16" s="7" t="s">
        <v>20</v>
      </c>
      <c r="E16" s="8"/>
      <c r="F16" s="8" t="s">
        <v>49</v>
      </c>
      <c r="G16" s="8"/>
      <c r="H16" s="9" t="s">
        <v>0</v>
      </c>
      <c r="I16" s="10">
        <f>203*25</f>
        <v>5075</v>
      </c>
      <c r="J16" s="1" t="s">
        <v>1</v>
      </c>
      <c r="K16" s="23" t="s">
        <v>28</v>
      </c>
      <c r="L16" s="8"/>
      <c r="M16" s="8"/>
      <c r="N16" s="8"/>
      <c r="O16" s="8"/>
      <c r="P16" s="8"/>
      <c r="Q16" s="8"/>
    </row>
    <row r="17" spans="2:17" ht="45">
      <c r="B17" s="8">
        <v>11</v>
      </c>
      <c r="C17" s="7" t="s">
        <v>20</v>
      </c>
      <c r="D17" s="8"/>
      <c r="E17" s="8"/>
      <c r="F17" s="8" t="s">
        <v>49</v>
      </c>
      <c r="G17" s="8"/>
      <c r="H17" s="9" t="s">
        <v>0</v>
      </c>
      <c r="I17" s="10">
        <v>60000</v>
      </c>
      <c r="J17" s="1" t="s">
        <v>1</v>
      </c>
      <c r="K17" s="23" t="s">
        <v>29</v>
      </c>
      <c r="L17" s="8"/>
      <c r="M17" s="8"/>
      <c r="N17" s="8"/>
      <c r="O17" s="8"/>
      <c r="P17" s="8"/>
      <c r="Q17" s="8"/>
    </row>
    <row r="18" spans="2:17" ht="45">
      <c r="B18" s="8">
        <v>12</v>
      </c>
      <c r="C18" s="8">
        <v>61</v>
      </c>
      <c r="D18" s="8"/>
      <c r="E18" s="8"/>
      <c r="F18" s="8" t="s">
        <v>49</v>
      </c>
      <c r="G18" s="11" t="s">
        <v>22</v>
      </c>
      <c r="H18" s="9" t="s">
        <v>2</v>
      </c>
      <c r="I18" s="10">
        <v>370000</v>
      </c>
      <c r="J18" s="1" t="s">
        <v>1</v>
      </c>
      <c r="K18" s="23" t="s">
        <v>21</v>
      </c>
      <c r="L18" s="8"/>
      <c r="M18" s="8"/>
      <c r="N18" s="8"/>
      <c r="O18" s="8"/>
      <c r="P18" s="8"/>
      <c r="Q18" s="8"/>
    </row>
    <row r="19" spans="2:17" ht="38.25">
      <c r="B19" s="16">
        <v>13</v>
      </c>
      <c r="C19" s="19">
        <v>90</v>
      </c>
      <c r="D19" s="19"/>
      <c r="E19" s="19"/>
      <c r="F19" s="19" t="s">
        <v>49</v>
      </c>
      <c r="G19" s="20" t="s">
        <v>52</v>
      </c>
      <c r="H19" s="19" t="s">
        <v>0</v>
      </c>
      <c r="I19" s="21">
        <v>300000</v>
      </c>
      <c r="J19" s="22">
        <v>43830</v>
      </c>
      <c r="K19" s="23" t="s">
        <v>53</v>
      </c>
      <c r="L19" s="19"/>
      <c r="M19" s="19"/>
      <c r="N19" s="19"/>
      <c r="O19" s="19"/>
      <c r="P19" s="19"/>
      <c r="Q19" s="16"/>
    </row>
    <row r="20" spans="2:17" ht="30">
      <c r="B20" s="17">
        <v>14</v>
      </c>
      <c r="C20" s="19" t="s">
        <v>20</v>
      </c>
      <c r="D20" s="19"/>
      <c r="E20" s="19"/>
      <c r="F20" s="19" t="s">
        <v>49</v>
      </c>
      <c r="G20" s="5" t="s">
        <v>54</v>
      </c>
      <c r="H20" s="19" t="s">
        <v>0</v>
      </c>
      <c r="I20" s="21">
        <v>11000</v>
      </c>
      <c r="J20" s="22" t="s">
        <v>55</v>
      </c>
      <c r="K20" s="23" t="s">
        <v>56</v>
      </c>
      <c r="L20" s="19"/>
      <c r="M20" s="19"/>
      <c r="N20" s="19"/>
      <c r="O20" s="19"/>
      <c r="P20" s="19"/>
      <c r="Q20" s="17"/>
    </row>
    <row r="22" spans="2:17" ht="15">
      <c r="K22" s="5" t="s">
        <v>13</v>
      </c>
      <c r="L22" s="5"/>
      <c r="M22" s="5" t="s">
        <v>19</v>
      </c>
      <c r="N22" s="18" t="s">
        <v>57</v>
      </c>
    </row>
    <row r="23" spans="2:17" ht="58.9" customHeight="1">
      <c r="K23" s="15" t="s">
        <v>14</v>
      </c>
      <c r="L23" s="15"/>
      <c r="M23" s="3">
        <f>I7+I8+I9+I10+I11+I12+I13+I15+I18+[1]TDSheet!$C$51</f>
        <v>8916022.7999999989</v>
      </c>
      <c r="N23" s="18">
        <f>9+[1]TDSheet!$B$51</f>
        <v>43</v>
      </c>
    </row>
    <row r="24" spans="2:17" ht="16.899999999999999" customHeight="1">
      <c r="K24" s="15" t="s">
        <v>15</v>
      </c>
      <c r="L24" s="15"/>
      <c r="M24" s="3">
        <f>I7+I8+I9+I10+I11+I12+I14+I15+I16+I17+I18+I19+I20+[1]TDSheet!$C$55</f>
        <v>3564623.46</v>
      </c>
      <c r="N24" s="18">
        <f>13+[1]TDSheet!$B$55</f>
        <v>61</v>
      </c>
    </row>
    <row r="25" spans="2:17" ht="15">
      <c r="K25" s="15" t="s">
        <v>16</v>
      </c>
      <c r="L25" s="15"/>
      <c r="M25" s="3">
        <f>I7+I9+I10+I11+I13+I18+I19</f>
        <v>8569196.3500000015</v>
      </c>
      <c r="N25" s="18">
        <v>7</v>
      </c>
    </row>
    <row r="26" spans="2:17" ht="101.45" customHeight="1">
      <c r="K26" s="15" t="s">
        <v>17</v>
      </c>
      <c r="L26" s="15"/>
      <c r="M26" s="4">
        <v>0</v>
      </c>
      <c r="N26" s="18">
        <v>0</v>
      </c>
    </row>
    <row r="27" spans="2:17" ht="15">
      <c r="K27" s="15" t="s">
        <v>18</v>
      </c>
      <c r="L27" s="15"/>
      <c r="M27" s="3">
        <f>M24+I13</f>
        <v>9469869.6600000001</v>
      </c>
      <c r="N27" s="18">
        <f>N24+1</f>
        <v>62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2019-05-24T09:19:09Z</dcterms:modified>
</cp:coreProperties>
</file>