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Состав и структура" sheetId="4" r:id="rId1"/>
  </sheets>
  <calcPr calcId="124519"/>
</workbook>
</file>

<file path=xl/calcChain.xml><?xml version="1.0" encoding="utf-8"?>
<calcChain xmlns="http://schemas.openxmlformats.org/spreadsheetml/2006/main">
  <c r="B18" i="4"/>
  <c r="B6"/>
  <c r="B2"/>
  <c r="B4"/>
  <c r="B23" l="1"/>
  <c r="C21" s="1"/>
  <c r="C8" l="1"/>
  <c r="C16"/>
  <c r="C13"/>
  <c r="C11"/>
  <c r="C22"/>
  <c r="C4"/>
  <c r="C18"/>
  <c r="C10"/>
  <c r="C6"/>
  <c r="C15"/>
  <c r="C2"/>
  <c r="C20"/>
  <c r="C7"/>
  <c r="C3"/>
  <c r="C5"/>
  <c r="C14"/>
  <c r="C19"/>
  <c r="C17"/>
  <c r="C9"/>
  <c r="C12"/>
  <c r="C23" l="1"/>
</calcChain>
</file>

<file path=xl/sharedStrings.xml><?xml version="1.0" encoding="utf-8"?>
<sst xmlns="http://schemas.openxmlformats.org/spreadsheetml/2006/main" count="25" uniqueCount="24">
  <si>
    <t>Депозиты в рублях в кредитных организациях</t>
  </si>
  <si>
    <t>Минфин России</t>
  </si>
  <si>
    <t>ВТБ Банк ПАО</t>
  </si>
  <si>
    <t>ПАО "НК "Роснефть"</t>
  </si>
  <si>
    <t>ПАО "ГТЛК"</t>
  </si>
  <si>
    <t>ПАО "Газпром нефть"</t>
  </si>
  <si>
    <t>ОАО "РЖД"</t>
  </si>
  <si>
    <t>ПАО "Транснефть"</t>
  </si>
  <si>
    <t>АИЖК АО</t>
  </si>
  <si>
    <t>ПАО "ФСК ЕЭС"</t>
  </si>
  <si>
    <t>ПАО "РусГидро"</t>
  </si>
  <si>
    <t>ПАО "Ростелеком"</t>
  </si>
  <si>
    <t>Внешэкономбанк</t>
  </si>
  <si>
    <t>ГПБ Банк (АО)</t>
  </si>
  <si>
    <t>Россельхозбанк АО</t>
  </si>
  <si>
    <t>Класс активов / Эмитент</t>
  </si>
  <si>
    <t>Рыночная стоимость, тыс. руб.</t>
  </si>
  <si>
    <t>Доля, %</t>
  </si>
  <si>
    <t>Государственные ценные бумаги РФ</t>
  </si>
  <si>
    <t>Государственные ценные бумаги субъектов РФ</t>
  </si>
  <si>
    <t xml:space="preserve">Правительство Москвы </t>
  </si>
  <si>
    <t>Корпоративные облигации</t>
  </si>
  <si>
    <t>Денежные средства</t>
  </si>
  <si>
    <t>ИТОГО</t>
  </si>
</sst>
</file>

<file path=xl/styles.xml><?xml version="1.0" encoding="utf-8"?>
<styleSheet xmlns="http://schemas.openxmlformats.org/spreadsheetml/2006/main">
  <numFmts count="4">
    <numFmt numFmtId="7" formatCode="#,##0.00\ &quot;₽&quot;;\-#,##0.00\ &quot;₽&quot;"/>
    <numFmt numFmtId="164" formatCode="0.0"/>
    <numFmt numFmtId="165" formatCode="#,###.0,"/>
    <numFmt numFmtId="167" formatCode="#,##0.0"/>
  </numFmts>
  <fonts count="5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2" fillId="0" borderId="0"/>
  </cellStyleXfs>
  <cellXfs count="18">
    <xf numFmtId="0" fontId="0" fillId="0" borderId="0" xfId="0"/>
    <xf numFmtId="0" fontId="1" fillId="0" borderId="1" xfId="1" applyNumberFormat="1" applyFont="1" applyFill="1" applyBorder="1" applyAlignment="1" applyProtection="1">
      <alignment horizontal="left" vertical="top"/>
    </xf>
    <xf numFmtId="0" fontId="2" fillId="0" borderId="0" xfId="1"/>
    <xf numFmtId="7" fontId="2" fillId="0" borderId="0" xfId="1" applyNumberFormat="1"/>
    <xf numFmtId="0" fontId="1" fillId="0" borderId="1" xfId="1" applyNumberFormat="1" applyFont="1" applyFill="1" applyBorder="1" applyAlignment="1" applyProtection="1">
      <alignment horizontal="left" vertical="top" wrapText="1"/>
    </xf>
    <xf numFmtId="2" fontId="1" fillId="2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left" vertical="top" wrapText="1" indent="1"/>
    </xf>
    <xf numFmtId="0" fontId="0" fillId="0" borderId="0" xfId="0" applyAlignment="1"/>
    <xf numFmtId="0" fontId="1" fillId="3" borderId="1" xfId="1" applyNumberFormat="1" applyFont="1" applyFill="1" applyBorder="1" applyAlignment="1" applyProtection="1">
      <alignment horizontal="left" vertical="top" wrapText="1"/>
    </xf>
    <xf numFmtId="164" fontId="1" fillId="0" borderId="1" xfId="1" applyNumberFormat="1" applyFont="1" applyFill="1" applyBorder="1" applyAlignment="1" applyProtection="1">
      <alignment horizontal="right" vertical="top" wrapText="1"/>
    </xf>
    <xf numFmtId="164" fontId="2" fillId="0" borderId="1" xfId="1" applyNumberFormat="1" applyFont="1" applyFill="1" applyBorder="1" applyAlignment="1" applyProtection="1">
      <alignment horizontal="right" vertical="top" wrapText="1"/>
    </xf>
    <xf numFmtId="165" fontId="4" fillId="3" borderId="1" xfId="1" applyNumberFormat="1" applyFont="1" applyFill="1" applyBorder="1" applyAlignment="1" applyProtection="1">
      <alignment horizontal="right" vertical="top" wrapText="1"/>
    </xf>
    <xf numFmtId="164" fontId="1" fillId="3" borderId="1" xfId="1" applyNumberFormat="1" applyFont="1" applyFill="1" applyBorder="1" applyAlignment="1" applyProtection="1">
      <alignment horizontal="right" vertical="top" wrapText="1"/>
    </xf>
    <xf numFmtId="167" fontId="2" fillId="0" borderId="0" xfId="1" applyNumberFormat="1"/>
    <xf numFmtId="165" fontId="1" fillId="0" borderId="1" xfId="1" applyNumberFormat="1" applyFont="1" applyFill="1" applyBorder="1" applyAlignment="1" applyProtection="1">
      <alignment horizontal="right" vertical="top" wrapText="1"/>
    </xf>
    <xf numFmtId="165" fontId="2" fillId="0" borderId="1" xfId="1" applyNumberFormat="1" applyFont="1" applyFill="1" applyBorder="1" applyAlignment="1" applyProtection="1">
      <alignment horizontal="right"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165" fontId="1" fillId="0" borderId="1" xfId="0" applyNumberFormat="1" applyFont="1" applyFill="1" applyBorder="1"/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4D0C8"/>
      <rgbColor rgb="0080808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>
      <selection activeCell="B18" sqref="B18"/>
    </sheetView>
  </sheetViews>
  <sheetFormatPr defaultRowHeight="12.75" outlineLevelRow="1"/>
  <cols>
    <col min="1" max="1" width="49" customWidth="1"/>
    <col min="2" max="2" width="21.42578125" customWidth="1"/>
    <col min="3" max="3" width="8.140625" customWidth="1"/>
  </cols>
  <sheetData>
    <row r="1" spans="1:3" ht="25.5">
      <c r="A1" s="5" t="s">
        <v>15</v>
      </c>
      <c r="B1" s="5" t="s">
        <v>16</v>
      </c>
      <c r="C1" s="5" t="s">
        <v>17</v>
      </c>
    </row>
    <row r="2" spans="1:3" s="7" customFormat="1">
      <c r="A2" s="1" t="s">
        <v>18</v>
      </c>
      <c r="B2" s="14">
        <f>B3</f>
        <v>5737620745.0299997</v>
      </c>
      <c r="C2" s="9">
        <f>B2/$B$23*100</f>
        <v>42.840948573782953</v>
      </c>
    </row>
    <row r="3" spans="1:3" outlineLevel="1">
      <c r="A3" s="6" t="s">
        <v>1</v>
      </c>
      <c r="B3" s="15">
        <v>5737620745.0299997</v>
      </c>
      <c r="C3" s="10">
        <f>B3/$B$23*100</f>
        <v>42.840948573782953</v>
      </c>
    </row>
    <row r="4" spans="1:3">
      <c r="A4" s="4" t="s">
        <v>19</v>
      </c>
      <c r="B4" s="14">
        <f>B5</f>
        <v>27940594</v>
      </c>
      <c r="C4" s="9">
        <f>B4/$B$23*100</f>
        <v>0.20862333079644671</v>
      </c>
    </row>
    <row r="5" spans="1:3" outlineLevel="1">
      <c r="A5" s="6" t="s">
        <v>20</v>
      </c>
      <c r="B5" s="15">
        <v>27940594</v>
      </c>
      <c r="C5" s="10">
        <f>B5/$B$23*100</f>
        <v>0.20862333079644671</v>
      </c>
    </row>
    <row r="6" spans="1:3">
      <c r="A6" s="4" t="s">
        <v>21</v>
      </c>
      <c r="B6" s="14">
        <f>SUM(B7:B17)</f>
        <v>4592454857.6499996</v>
      </c>
      <c r="C6" s="9">
        <f>B6/$B$23*100</f>
        <v>34.290367231822785</v>
      </c>
    </row>
    <row r="7" spans="1:3" outlineLevel="1">
      <c r="A7" s="6" t="s">
        <v>8</v>
      </c>
      <c r="B7" s="15">
        <v>377409669.39999998</v>
      </c>
      <c r="C7" s="10">
        <f>B7/$B$23*100</f>
        <v>2.8179952904728434</v>
      </c>
    </row>
    <row r="8" spans="1:3" outlineLevel="1">
      <c r="A8" s="6" t="s">
        <v>2</v>
      </c>
      <c r="B8" s="15">
        <v>425995168.64999998</v>
      </c>
      <c r="C8" s="10">
        <f>B8/$B$23*100</f>
        <v>3.1807674162888966</v>
      </c>
    </row>
    <row r="9" spans="1:3" outlineLevel="1">
      <c r="A9" s="6" t="s">
        <v>6</v>
      </c>
      <c r="B9" s="15">
        <v>487319145</v>
      </c>
      <c r="C9" s="10">
        <f>B9/$B$23*100</f>
        <v>3.6386536088236552</v>
      </c>
    </row>
    <row r="10" spans="1:3" outlineLevel="1">
      <c r="A10" s="6" t="s">
        <v>5</v>
      </c>
      <c r="B10" s="15">
        <v>410004394.56</v>
      </c>
      <c r="C10" s="10">
        <f>B10/$B$23*100</f>
        <v>3.0613695053973347</v>
      </c>
    </row>
    <row r="11" spans="1:3" outlineLevel="1">
      <c r="A11" s="6" t="s">
        <v>4</v>
      </c>
      <c r="B11" s="15">
        <v>448756341.31999999</v>
      </c>
      <c r="C11" s="10">
        <f>B11/$B$23*100</f>
        <v>3.3507176920506954</v>
      </c>
    </row>
    <row r="12" spans="1:3" outlineLevel="1">
      <c r="A12" s="6" t="s">
        <v>3</v>
      </c>
      <c r="B12" s="15">
        <v>857248911.67999995</v>
      </c>
      <c r="C12" s="10">
        <f>B12/$B$23*100</f>
        <v>6.4007988977009784</v>
      </c>
    </row>
    <row r="13" spans="1:3" outlineLevel="1">
      <c r="A13" s="6" t="s">
        <v>11</v>
      </c>
      <c r="B13" s="15">
        <v>241240100</v>
      </c>
      <c r="C13" s="10">
        <f>B13/$B$23*100</f>
        <v>1.8012613899213408</v>
      </c>
    </row>
    <row r="14" spans="1:3" outlineLevel="1">
      <c r="A14" s="6" t="s">
        <v>10</v>
      </c>
      <c r="B14" s="15">
        <v>155839592.28999999</v>
      </c>
      <c r="C14" s="10">
        <f>B14/$B$23*100</f>
        <v>1.1636035659621287</v>
      </c>
    </row>
    <row r="15" spans="1:3" outlineLevel="1">
      <c r="A15" s="6" t="s">
        <v>7</v>
      </c>
      <c r="B15" s="15">
        <v>173909400</v>
      </c>
      <c r="C15" s="10">
        <f>B15/$B$23*100</f>
        <v>1.2985249449174763</v>
      </c>
    </row>
    <row r="16" spans="1:3" outlineLevel="1">
      <c r="A16" s="6" t="s">
        <v>9</v>
      </c>
      <c r="B16" s="15">
        <v>1995980</v>
      </c>
      <c r="C16" s="10">
        <f>B16/$B$23*100</f>
        <v>1.4903333687289957E-2</v>
      </c>
    </row>
    <row r="17" spans="1:5" outlineLevel="1">
      <c r="A17" s="6" t="s">
        <v>12</v>
      </c>
      <c r="B17" s="15">
        <v>1012736154.75</v>
      </c>
      <c r="C17" s="10">
        <f>B17/$B$23*100</f>
        <v>7.5617715866001518</v>
      </c>
      <c r="D17" s="2"/>
      <c r="E17" s="2"/>
    </row>
    <row r="18" spans="1:5">
      <c r="A18" s="4" t="s">
        <v>0</v>
      </c>
      <c r="B18" s="17">
        <f>B19+B20+B21</f>
        <v>2561427103.9499998</v>
      </c>
      <c r="C18" s="9">
        <f>B18/$B$23*100</f>
        <v>19.125343363077583</v>
      </c>
      <c r="D18" s="2"/>
      <c r="E18" s="2"/>
    </row>
    <row r="19" spans="1:5" outlineLevel="1">
      <c r="A19" s="6" t="s">
        <v>2</v>
      </c>
      <c r="B19" s="16">
        <v>1126778097.04</v>
      </c>
      <c r="C19" s="10">
        <f>B19/$B$23*100</f>
        <v>8.413285690095444</v>
      </c>
      <c r="D19" s="2"/>
      <c r="E19" s="2"/>
    </row>
    <row r="20" spans="1:5" outlineLevel="1">
      <c r="A20" s="6" t="s">
        <v>13</v>
      </c>
      <c r="B20" s="16">
        <v>963311122.73000002</v>
      </c>
      <c r="C20" s="10">
        <f>B20/$B$23*100</f>
        <v>7.1927309425560981</v>
      </c>
      <c r="D20" s="2"/>
      <c r="E20" s="2"/>
    </row>
    <row r="21" spans="1:5" outlineLevel="1">
      <c r="A21" s="6" t="s">
        <v>14</v>
      </c>
      <c r="B21" s="16">
        <v>471337884.18000001</v>
      </c>
      <c r="C21" s="10">
        <f>B21/$B$23*100</f>
        <v>3.5193267304260396</v>
      </c>
      <c r="D21" s="2"/>
      <c r="E21" s="2"/>
    </row>
    <row r="22" spans="1:5">
      <c r="A22" s="4" t="s">
        <v>22</v>
      </c>
      <c r="B22" s="17">
        <v>473399145.76999998</v>
      </c>
      <c r="C22" s="9">
        <f>B22/$B$23*100</f>
        <v>3.5347175005202103</v>
      </c>
      <c r="D22" s="2"/>
      <c r="E22" s="2"/>
    </row>
    <row r="23" spans="1:5">
      <c r="A23" s="8" t="s">
        <v>23</v>
      </c>
      <c r="B23" s="11">
        <f>B2+B4+B6+B18+B22</f>
        <v>13392842446.400002</v>
      </c>
      <c r="C23" s="12">
        <f>C2+C4+C6+C18+C22</f>
        <v>99.999999999999986</v>
      </c>
      <c r="D23" s="2"/>
      <c r="E23" s="3"/>
    </row>
    <row r="25" spans="1:5">
      <c r="A25" s="2"/>
      <c r="B25" s="13"/>
      <c r="C25" s="13"/>
      <c r="D25" s="2"/>
      <c r="E25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Состав и структура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Афанасьев Вячеслав Аркадьевич</dc:creator>
  <cp:lastModifiedBy>aminov.ar</cp:lastModifiedBy>
  <dcterms:created xsi:type="dcterms:W3CDTF">2017-08-08T11:45:39Z</dcterms:created>
  <dcterms:modified xsi:type="dcterms:W3CDTF">2017-08-09T06:20:32Z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